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ksekyrov\Desktop\AV technika II. 060-2025\"/>
    </mc:Choice>
  </mc:AlternateContent>
  <xr:revisionPtr revIDLastSave="0" documentId="13_ncr:1_{2C9DA6D2-63F5-4C4F-8024-D50FAABE54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AVT!$B$1:$T$21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N8" i="1"/>
  <c r="N9" i="1"/>
  <c r="N10" i="1"/>
  <c r="N11" i="1"/>
  <c r="N12" i="1"/>
  <c r="N13" i="1"/>
  <c r="N14" i="1"/>
  <c r="Q7" i="1"/>
  <c r="N15" i="1"/>
  <c r="Q15" i="1"/>
  <c r="R15" i="1"/>
  <c r="N7" i="1"/>
  <c r="P18" i="1" l="1"/>
  <c r="O18" i="1"/>
  <c r="R7" i="1"/>
</calcChain>
</file>

<file path=xl/sharedStrings.xml><?xml version="1.0" encoding="utf-8"?>
<sst xmlns="http://schemas.openxmlformats.org/spreadsheetml/2006/main" count="65" uniqueCount="55">
  <si>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</si>
  <si>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</si>
  <si>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</si>
  <si>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</si>
  <si>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</si>
  <si>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</si>
  <si>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</si>
  <si>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</si>
  <si>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</si>
  <si>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</si>
  <si>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</si>
  <si>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</si>
  <si>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</si>
  <si>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32321200-1 - Audiovizuální přístroje</t>
  </si>
  <si>
    <t>32340000-8 - Mikrofony a reproduktory</t>
  </si>
  <si>
    <t>32341000-5 - Mikrofony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</si>
  <si>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</si>
  <si>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</si>
  <si>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</si>
  <si>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</si>
  <si>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</si>
  <si>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</si>
  <si>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</si>
  <si>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</si>
  <si>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</si>
  <si>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</si>
  <si>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</si>
  <si>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</si>
  <si>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</si>
  <si>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</si>
  <si>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</si>
  <si>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21 dní</t>
  </si>
  <si>
    <t>Společná faktura</t>
  </si>
  <si>
    <t>Pokud financováno z projektových prostředků, pak ŘEŠITEL uvede: NÁZEV A ČÍSLO DOTAČNÍHO PROJEKTU</t>
  </si>
  <si>
    <t>Příloha č. 2 Kupní smlouvy - Technická specifikace
Audiovizuální technika (II.) 060 - 2025</t>
  </si>
  <si>
    <t>Aktivní širokopásmový reproduktor</t>
  </si>
  <si>
    <t>Ing. Petr Pfauser, 
Tel.: 37763 6717</t>
  </si>
  <si>
    <t>Univerzitní 28, 
301 00 Plzeň,
Fakulta designu a umění Ladislava Sutnara - Děkanát,
místnost LS 230</t>
  </si>
  <si>
    <t>Aktivní dvou pásmový reproduktor splňující parametry min.: 
- výkon min. 650 W RMS, 1300 W špičkový 
- frekvenční rozsah min.  45 - 20000 Hz (-10 dB)
- min. 15" basový reproduktor, min. 1" výškový reproduktor 
- vestavěný DSP s barevným LCD displejem a min. 3 kanálovým digitálním mixem
- min. 8-pásmový výstupní EQ, nastavitelný na ovládacím panelu nebo pomocí univerzální ovládací aplikace
- vstupy min. 2x XLR/jack combo 
- výstup min. 1x XLR
- bluetooth min. v5
- akustický tlak min. 128dB
- min. dva držáky pro přenos
- preferujeme černou barvu
- hmotnost max. 17 kg.</t>
  </si>
  <si>
    <t>Dynamický vokální mikrofon</t>
  </si>
  <si>
    <t>Dynamický nástrojovýí mikrofon</t>
  </si>
  <si>
    <t>Dynamický vokální mikrofon s přepínačem splňující parametry: 
- kardioidní směrová charakteristika
- frekvenční rozsah min. rozsahu: 50 - 15 000 Hz
- výstupní impedance max.: 300 Ohmů
- citlivost min.:  -56 dBV / Pa (1,85 mV)
- robustní konstrukce, robustní ocelová mřížka
- systém tlumičů nárazů
- hmotnost max. 300 g
- balení včetně svorky, redukčního závitu 3/8" a sáčku
- připojení XLR kabelem.</t>
  </si>
  <si>
    <t>Dynamický nástrojový mikrofon splňující parametry: 
- s kardioidní směrovou charakteristikou
- frekvenční rozsah min. rozsahu: 40 - 15 000 Hz
- výstupní impedance max.: 310 Ohmů
- citlivost min.:  -54,5 dBV / Pa (1,88 mV)
- robustní konstrukce
- systém tlumičů nárazů
- hmotnost max. 285 g
- balení včetně svorky, redukčního závitu 3/8" a sáčku
- připojení XLR kabelem.</t>
  </si>
  <si>
    <t xml:space="preserve">Analogový mixážní pult </t>
  </si>
  <si>
    <t>Analogový mixážní pult  splňující parametry: 
- integrované audio rozhraní pro min. 16 kanálů (min. 14 vstupů + stereo součet)
- vzorkovací frekvence min. 44,1 kHz, 48 kHz 
- bitová hloubka min.: 16 bitů, 24 bitů
- nahrává na karty SD, SDHC, SDXC 
- vstupy: stereo min. 2x, mikrofonní min. 10x, inzerty min. 2x 
- výstupy min. 3x
- vestavěné efekty
- možná montáž do racku
- fantomové napájení
- bluetooth + rozhranní USB 2.0
- max. hmotnost 7 kg.</t>
  </si>
  <si>
    <t>Analogový syntezátor a sekvencer</t>
  </si>
  <si>
    <t xml:space="preserve"> Analogový syntezátor a sekvencer splňující parametry: 
- přehrávání min. 4 tónů současně
- filtr typu ADSR (Attack, Decay, Sustain, Release)
-min. 2 analogové sekvencery pro vytváření a úpravu hudebních sekvencí
- sluchátkový výstup jack 3,5 mm min. 15x, TRS 6,3 mm min. 1x
- vč. napájecího adaptéru 
- max. hmotnost 1,6 kg.</t>
  </si>
  <si>
    <t>Aktivní dynamický kontaktní mikrofon</t>
  </si>
  <si>
    <t>Aktivní dynamický kontaktní mikrofon splňující parametry: 
- s kardioidní směrovou charakteristikou
- frekvenční rozsah min. rozsahu: 20 - 16 000 Hz
- výstupní impedance max.: 4,7 kOhm @ 1 kHz
- citlivost min. -30dBu
- dynamický rozsah min.: 139 dB
- hmotnost max . 285 g
- připojení XLR kabelem, připevnění speciálním  tmelem k přístroji.</t>
  </si>
  <si>
    <t>Podvodní mikrofon</t>
  </si>
  <si>
    <t>Podvodní mikrofon splňující parametry: 
- všesměrový
- frekvenční rozsah min. rozsahu: 70 - 20 000 Hz
-  harmonické zkreslení max.: 0,1 % 
- materiál - hliník odolný proti slané vodě
- 48V phantomové napájení
- min. délka kabelu 10 m
- připojení XLR kabelem 
- hmotnost max. 50 g.</t>
  </si>
  <si>
    <t>Sada mikrofonů</t>
  </si>
  <si>
    <t>Sada mikrofonů splňující parametry: 
- min. 2ks klopových mikrofonů s adaptéry na phantom/XLR připojení a vč. držáků na upevnění na místo
- všesměrová charakteristika mikrofonů
- frekvenční rozsah mikrofonů min. rozsahu: 20 - 20 000 Hz
- akustický tlak min. 134 dB
- citlivost min.:  20 mV/Pa; -34 dB vzhledem k 1 V/Pa
- hmotnost max. 300 g
- balení včetně odolného plastového pouzdra
- připojení XLR kabelem.</t>
  </si>
  <si>
    <t xml:space="preserve">Mixážní pult </t>
  </si>
  <si>
    <t>Kompaktní mixážní pult splňující parametry: 
- vstupy min. 8 kanálů (min. 6 vstupů XLR / TRS, min. 2 vstupy jack 6.3 mm)
- výstupy min. 5 kanálů + sluchátkový výstup 
- vzorkovací frekvence min. 16, 24bit/44.1 kHz, 48 kHz, 96 kHz 
- nahrává na karty SDHC, SDXC 
- zabudovaná zvuková karta s min. 12 vstupy a min. 4 výstupy
- vestavěné efekty
- min. 3 pásmový ekvalizér
- LCd displej
- rozhranní USB 2.0
- součástí adaptér, a možnost provozu na baterie
- max. hmotnost 1,6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</si>
</sst>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23" fillId="0" borderId="0" applyNumberFormat="0" applyFill="0" applyBorder="0" applyAlignment="0" applyProtection="0"/>
  </cellStyleXfs>
  <cellXfs count="112">
    <xf numFmtId="0" fontId="0" fillId="0" borderId="0" xfId="0"/>
    <xf numFmtId="0" fontId="16" fillId="4" borderId="10" xfId="0" applyFont="1" applyFill="1" applyBorder="1" applyAlignment="1" applyProtection="1">
      <alignment horizontal="lef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8" xfId="0" applyFont="1" applyFill="1" applyBorder="1" applyAlignment="1" applyProtection="1">
      <alignment horizontal="left" vertical="center" wrapText="1" inden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4" fillId="4" borderId="4" xfId="2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0" fontId="16" fillId="4" borderId="8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3" fillId="6" borderId="8" xfId="0" applyFont="1" applyFill="1" applyBorder="1" applyAlignment="1" applyProtection="1">
      <alignment horizontal="center" vertical="center" wrapText="1"/>
    </xf>
    <xf numFmtId="0" fontId="6" fillId="6" borderId="8" xfId="0" applyFont="1" applyFill="1" applyBorder="1" applyAlignment="1" applyProtection="1">
      <alignment horizontal="center" vertical="center" wrapText="1"/>
    </xf>
    <xf numFmtId="0" fontId="15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7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16" fillId="4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0" fontId="15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16" fillId="4" borderId="11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3" fillId="6" borderId="11" xfId="0" applyFont="1" applyFill="1" applyBorder="1" applyAlignment="1" applyProtection="1">
      <alignment horizontal="center" vertical="center" wrapText="1"/>
    </xf>
    <xf numFmtId="0" fontId="6" fillId="6" borderId="11" xfId="0" applyFont="1" applyFill="1" applyBorder="1" applyAlignment="1" applyProtection="1">
      <alignment horizontal="center" vertical="center" wrapText="1"/>
    </xf>
    <xf numFmtId="0" fontId="15" fillId="3" borderId="11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7" fillId="3" borderId="11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158"/>
  <sheetViews>
    <sheetView tabSelected="1" topLeftCell="G5" zoomScale="80" zoomScaleNormal="80" workbookViewId="0">
      <selection activeCell="G9" sqref="G9"/>
    </sheetView>
  </sheetViews>
  <sheetFormatPr defaultRowHeight="15" x14ac:dyDescent="0.25"/>
  <cols>
    <col min="1" max="1" width="1.42578125" style="11" bestFit="1" customWidth="1"/>
    <col min="2" max="2" width="5.7109375" style="11" bestFit="1" customWidth="1"/>
    <col min="3" max="3" width="41.28515625" style="10" customWidth="1"/>
    <col min="4" max="4" width="11.42578125" style="110" customWidth="1"/>
    <col min="5" max="5" width="9" style="9" bestFit="1" customWidth="1"/>
    <col min="6" max="6" width="105.140625" style="10" customWidth="1"/>
    <col min="7" max="7" width="36.42578125" style="10" customWidth="1"/>
    <col min="8" max="8" width="30.5703125" style="10" customWidth="1"/>
    <col min="9" max="9" width="23.140625" style="10" customWidth="1"/>
    <col min="10" max="10" width="28.28515625" style="11" hidden="1" customWidth="1"/>
    <col min="11" max="11" width="23.42578125" style="11" customWidth="1"/>
    <col min="12" max="12" width="39.5703125" style="10" customWidth="1"/>
    <col min="13" max="13" width="27.5703125" style="10" customWidth="1"/>
    <col min="14" max="14" width="17.7109375" style="10" hidden="1" customWidth="1"/>
    <col min="15" max="15" width="24" style="11" bestFit="1" customWidth="1"/>
    <col min="16" max="16" width="24.140625" style="11" customWidth="1"/>
    <col min="17" max="17" width="19.7109375" style="11" customWidth="1"/>
    <col min="18" max="18" width="17.85546875" style="11" customWidth="1"/>
    <col min="19" max="19" width="11.5703125" style="11" hidden="1" customWidth="1"/>
    <col min="20" max="20" width="34" style="12" customWidth="1"/>
    <col min="21" max="16384" width="9.140625" style="11"/>
  </cols>
  <sheetData>
    <row r="1" spans="2:20" ht="43.5" customHeight="1" x14ac:dyDescent="0.25">
      <c r="B1" s="7" t="s">
        <v>34</v>
      </c>
      <c r="C1" s="8"/>
      <c r="D1" s="8"/>
    </row>
    <row r="2" spans="2:20" ht="18" customHeight="1" x14ac:dyDescent="0.25">
      <c r="C2" s="11"/>
      <c r="D2" s="13"/>
      <c r="E2" s="14"/>
      <c r="F2" s="15"/>
      <c r="G2" s="15"/>
      <c r="H2" s="15"/>
      <c r="I2" s="11"/>
      <c r="L2" s="16"/>
      <c r="M2" s="15"/>
      <c r="N2" s="15"/>
      <c r="O2" s="15"/>
      <c r="P2" s="15"/>
      <c r="R2" s="17"/>
      <c r="S2" s="18"/>
      <c r="T2" s="19"/>
    </row>
    <row r="3" spans="2:20" ht="18" customHeight="1" x14ac:dyDescent="0.25">
      <c r="B3" s="20"/>
      <c r="C3" s="21" t="s">
        <v>0</v>
      </c>
      <c r="D3" s="22"/>
      <c r="E3" s="22"/>
      <c r="F3" s="22"/>
      <c r="G3" s="23"/>
      <c r="H3" s="23"/>
      <c r="I3" s="23"/>
      <c r="J3" s="23"/>
      <c r="K3" s="17"/>
      <c r="L3" s="24"/>
      <c r="M3" s="24"/>
      <c r="N3" s="24"/>
      <c r="O3" s="24"/>
      <c r="P3" s="24"/>
      <c r="R3" s="17"/>
    </row>
    <row r="4" spans="2:20" ht="18" customHeight="1" thickBot="1" x14ac:dyDescent="0.3">
      <c r="B4" s="25"/>
      <c r="C4" s="26" t="s">
        <v>1</v>
      </c>
      <c r="D4" s="22"/>
      <c r="E4" s="22"/>
      <c r="F4" s="22"/>
      <c r="G4" s="22"/>
      <c r="H4" s="22"/>
      <c r="I4" s="17"/>
      <c r="J4" s="17"/>
      <c r="K4" s="17"/>
      <c r="L4" s="15"/>
      <c r="M4" s="15"/>
      <c r="N4" s="15"/>
      <c r="O4" s="17"/>
      <c r="P4" s="17"/>
      <c r="R4" s="17"/>
    </row>
    <row r="5" spans="2:20" ht="34.5" customHeight="1" thickBot="1" x14ac:dyDescent="0.3">
      <c r="B5" s="27"/>
      <c r="C5" s="28"/>
      <c r="D5" s="29"/>
      <c r="E5" s="29"/>
      <c r="F5" s="15"/>
      <c r="G5" s="30" t="s">
        <v>2</v>
      </c>
      <c r="H5" s="31" t="s">
        <v>2</v>
      </c>
      <c r="I5" s="15"/>
      <c r="L5" s="15"/>
      <c r="M5" s="32"/>
      <c r="N5" s="32"/>
      <c r="P5" s="30" t="s">
        <v>2</v>
      </c>
      <c r="T5" s="33"/>
    </row>
    <row r="6" spans="2:20" ht="76.5" customHeight="1" thickTop="1" thickBot="1" x14ac:dyDescent="0.3">
      <c r="B6" s="34" t="s">
        <v>3</v>
      </c>
      <c r="C6" s="35" t="s">
        <v>19</v>
      </c>
      <c r="D6" s="35" t="s">
        <v>4</v>
      </c>
      <c r="E6" s="35" t="s">
        <v>17</v>
      </c>
      <c r="F6" s="35" t="s">
        <v>18</v>
      </c>
      <c r="G6" s="36" t="s">
        <v>5</v>
      </c>
      <c r="H6" s="37" t="s">
        <v>30</v>
      </c>
      <c r="I6" s="35" t="s">
        <v>20</v>
      </c>
      <c r="J6" s="35" t="s">
        <v>33</v>
      </c>
      <c r="K6" s="38" t="s">
        <v>21</v>
      </c>
      <c r="L6" s="35" t="s">
        <v>22</v>
      </c>
      <c r="M6" s="35" t="s">
        <v>25</v>
      </c>
      <c r="N6" s="35" t="s">
        <v>26</v>
      </c>
      <c r="O6" s="35" t="s">
        <v>6</v>
      </c>
      <c r="P6" s="39" t="s">
        <v>7</v>
      </c>
      <c r="Q6" s="38" t="s">
        <v>8</v>
      </c>
      <c r="R6" s="38" t="s">
        <v>9</v>
      </c>
      <c r="S6" s="35" t="s">
        <v>23</v>
      </c>
      <c r="T6" s="40" t="s">
        <v>24</v>
      </c>
    </row>
    <row r="7" spans="2:20" ht="241.5" customHeight="1" thickTop="1" x14ac:dyDescent="0.25">
      <c r="B7" s="41">
        <v>1</v>
      </c>
      <c r="C7" s="42" t="s">
        <v>35</v>
      </c>
      <c r="D7" s="43">
        <v>4</v>
      </c>
      <c r="E7" s="44" t="s">
        <v>28</v>
      </c>
      <c r="F7" s="45" t="s">
        <v>38</v>
      </c>
      <c r="G7" s="3"/>
      <c r="H7" s="46" t="s">
        <v>29</v>
      </c>
      <c r="I7" s="47" t="s">
        <v>32</v>
      </c>
      <c r="J7" s="48"/>
      <c r="K7" s="49" t="s">
        <v>36</v>
      </c>
      <c r="L7" s="50" t="s">
        <v>37</v>
      </c>
      <c r="M7" s="51" t="s">
        <v>31</v>
      </c>
      <c r="N7" s="52">
        <f>D7*O7</f>
        <v>60000</v>
      </c>
      <c r="O7" s="53">
        <v>15000</v>
      </c>
      <c r="P7" s="4"/>
      <c r="Q7" s="54">
        <f>D7*P7</f>
        <v>0</v>
      </c>
      <c r="R7" s="55" t="str">
        <f t="shared" ref="R7" si="0">IF(ISNUMBER(P7), IF(P7&gt;O7,"NEVYHOVUJE","VYHOVUJE")," ")</f>
        <v xml:space="preserve"> </v>
      </c>
      <c r="S7" s="56"/>
      <c r="T7" s="57" t="s">
        <v>14</v>
      </c>
    </row>
    <row r="8" spans="2:20" ht="177.75" customHeight="1" x14ac:dyDescent="0.25">
      <c r="B8" s="58">
        <v>2</v>
      </c>
      <c r="C8" s="59" t="s">
        <v>39</v>
      </c>
      <c r="D8" s="60">
        <v>2</v>
      </c>
      <c r="E8" s="61" t="s">
        <v>28</v>
      </c>
      <c r="F8" s="62" t="s">
        <v>41</v>
      </c>
      <c r="G8" s="5"/>
      <c r="H8" s="63"/>
      <c r="I8" s="64"/>
      <c r="J8" s="65"/>
      <c r="K8" s="66"/>
      <c r="L8" s="67"/>
      <c r="M8" s="68"/>
      <c r="N8" s="69">
        <f>D8*O8</f>
        <v>5000</v>
      </c>
      <c r="O8" s="70">
        <v>2500</v>
      </c>
      <c r="P8" s="6"/>
      <c r="Q8" s="71">
        <f>D8*P8</f>
        <v>0</v>
      </c>
      <c r="R8" s="72" t="str">
        <f t="shared" ref="R8:R14" si="1">IF(ISNUMBER(P8), IF(P8&gt;O8,"NEVYHOVUJE","VYHOVUJE")," ")</f>
        <v xml:space="preserve"> </v>
      </c>
      <c r="S8" s="73"/>
      <c r="T8" s="74"/>
    </row>
    <row r="9" spans="2:20" ht="173.25" customHeight="1" x14ac:dyDescent="0.25">
      <c r="B9" s="58">
        <v>3</v>
      </c>
      <c r="C9" s="59" t="s">
        <v>40</v>
      </c>
      <c r="D9" s="60">
        <v>1</v>
      </c>
      <c r="E9" s="61" t="s">
        <v>28</v>
      </c>
      <c r="F9" s="62" t="s">
        <v>42</v>
      </c>
      <c r="G9" s="5"/>
      <c r="H9" s="63"/>
      <c r="I9" s="64"/>
      <c r="J9" s="65"/>
      <c r="K9" s="66"/>
      <c r="L9" s="67"/>
      <c r="M9" s="68"/>
      <c r="N9" s="69">
        <f>D9*O9</f>
        <v>2100</v>
      </c>
      <c r="O9" s="70">
        <v>2100</v>
      </c>
      <c r="P9" s="6"/>
      <c r="Q9" s="71">
        <f>D9*P9</f>
        <v>0</v>
      </c>
      <c r="R9" s="72" t="str">
        <f t="shared" si="1"/>
        <v xml:space="preserve"> </v>
      </c>
      <c r="S9" s="73"/>
      <c r="T9" s="75"/>
    </row>
    <row r="10" spans="2:20" ht="225" customHeight="1" x14ac:dyDescent="0.25">
      <c r="B10" s="58">
        <v>4</v>
      </c>
      <c r="C10" s="59" t="s">
        <v>43</v>
      </c>
      <c r="D10" s="60">
        <v>1</v>
      </c>
      <c r="E10" s="61" t="s">
        <v>28</v>
      </c>
      <c r="F10" s="62" t="s">
        <v>44</v>
      </c>
      <c r="G10" s="5"/>
      <c r="H10" s="63"/>
      <c r="I10" s="64"/>
      <c r="J10" s="65"/>
      <c r="K10" s="66"/>
      <c r="L10" s="67"/>
      <c r="M10" s="68"/>
      <c r="N10" s="69">
        <f>D10*O10</f>
        <v>18500</v>
      </c>
      <c r="O10" s="70">
        <v>18500</v>
      </c>
      <c r="P10" s="6"/>
      <c r="Q10" s="71">
        <f>D10*P10</f>
        <v>0</v>
      </c>
      <c r="R10" s="72" t="str">
        <f t="shared" si="1"/>
        <v xml:space="preserve"> </v>
      </c>
      <c r="S10" s="73"/>
      <c r="T10" s="76" t="s">
        <v>13</v>
      </c>
    </row>
    <row r="11" spans="2:20" ht="150" customHeight="1" x14ac:dyDescent="0.25">
      <c r="B11" s="58">
        <v>5</v>
      </c>
      <c r="C11" s="59" t="s">
        <v>45</v>
      </c>
      <c r="D11" s="60">
        <v>1</v>
      </c>
      <c r="E11" s="61" t="s">
        <v>28</v>
      </c>
      <c r="F11" s="62" t="s">
        <v>46</v>
      </c>
      <c r="G11" s="5"/>
      <c r="H11" s="63"/>
      <c r="I11" s="64"/>
      <c r="J11" s="65"/>
      <c r="K11" s="66"/>
      <c r="L11" s="67"/>
      <c r="M11" s="68"/>
      <c r="N11" s="69">
        <f>D11*O11</f>
        <v>13000</v>
      </c>
      <c r="O11" s="70">
        <v>13000</v>
      </c>
      <c r="P11" s="6"/>
      <c r="Q11" s="71">
        <f>D11*P11</f>
        <v>0</v>
      </c>
      <c r="R11" s="72" t="str">
        <f t="shared" si="1"/>
        <v xml:space="preserve"> </v>
      </c>
      <c r="S11" s="73"/>
      <c r="T11" s="75"/>
    </row>
    <row r="12" spans="2:20" ht="153.75" customHeight="1" x14ac:dyDescent="0.25">
      <c r="B12" s="58">
        <v>6</v>
      </c>
      <c r="C12" s="59" t="s">
        <v>47</v>
      </c>
      <c r="D12" s="60">
        <v>1</v>
      </c>
      <c r="E12" s="61" t="s">
        <v>28</v>
      </c>
      <c r="F12" s="62" t="s">
        <v>48</v>
      </c>
      <c r="G12" s="5"/>
      <c r="H12" s="63"/>
      <c r="I12" s="64"/>
      <c r="J12" s="65"/>
      <c r="K12" s="66"/>
      <c r="L12" s="67"/>
      <c r="M12" s="68"/>
      <c r="N12" s="69">
        <f>D12*O12</f>
        <v>10000</v>
      </c>
      <c r="O12" s="70">
        <v>10000</v>
      </c>
      <c r="P12" s="6"/>
      <c r="Q12" s="71">
        <f>D12*P12</f>
        <v>0</v>
      </c>
      <c r="R12" s="72" t="str">
        <f t="shared" si="1"/>
        <v xml:space="preserve"> </v>
      </c>
      <c r="S12" s="73"/>
      <c r="T12" s="76" t="s">
        <v>15</v>
      </c>
    </row>
    <row r="13" spans="2:20" ht="172.5" customHeight="1" x14ac:dyDescent="0.25">
      <c r="B13" s="58">
        <v>7</v>
      </c>
      <c r="C13" s="59" t="s">
        <v>49</v>
      </c>
      <c r="D13" s="60">
        <v>1</v>
      </c>
      <c r="E13" s="61" t="s">
        <v>28</v>
      </c>
      <c r="F13" s="62" t="s">
        <v>50</v>
      </c>
      <c r="G13" s="5"/>
      <c r="H13" s="63"/>
      <c r="I13" s="64"/>
      <c r="J13" s="65"/>
      <c r="K13" s="66"/>
      <c r="L13" s="67"/>
      <c r="M13" s="68"/>
      <c r="N13" s="69">
        <f>D13*O13</f>
        <v>11100</v>
      </c>
      <c r="O13" s="70">
        <v>11100</v>
      </c>
      <c r="P13" s="6"/>
      <c r="Q13" s="71">
        <f>D13*P13</f>
        <v>0</v>
      </c>
      <c r="R13" s="72" t="str">
        <f t="shared" si="1"/>
        <v xml:space="preserve"> </v>
      </c>
      <c r="S13" s="73"/>
      <c r="T13" s="74"/>
    </row>
    <row r="14" spans="2:20" ht="156" customHeight="1" x14ac:dyDescent="0.25">
      <c r="B14" s="58">
        <v>8</v>
      </c>
      <c r="C14" s="59" t="s">
        <v>51</v>
      </c>
      <c r="D14" s="60">
        <v>1</v>
      </c>
      <c r="E14" s="61"/>
      <c r="F14" s="62" t="s">
        <v>52</v>
      </c>
      <c r="G14" s="5"/>
      <c r="H14" s="63"/>
      <c r="I14" s="64"/>
      <c r="J14" s="65"/>
      <c r="K14" s="66"/>
      <c r="L14" s="67"/>
      <c r="M14" s="68"/>
      <c r="N14" s="69">
        <f>D14*O14</f>
        <v>26000</v>
      </c>
      <c r="O14" s="70">
        <v>26000</v>
      </c>
      <c r="P14" s="6"/>
      <c r="Q14" s="71">
        <f>D14*P14</f>
        <v>0</v>
      </c>
      <c r="R14" s="72" t="str">
        <f t="shared" si="1"/>
        <v xml:space="preserve"> </v>
      </c>
      <c r="S14" s="73"/>
      <c r="T14" s="75"/>
    </row>
    <row r="15" spans="2:20" ht="213" customHeight="1" thickBot="1" x14ac:dyDescent="0.3">
      <c r="B15" s="77">
        <v>9</v>
      </c>
      <c r="C15" s="78" t="s">
        <v>53</v>
      </c>
      <c r="D15" s="79">
        <v>1</v>
      </c>
      <c r="E15" s="80" t="s">
        <v>28</v>
      </c>
      <c r="F15" s="81" t="s">
        <v>54</v>
      </c>
      <c r="G15" s="1"/>
      <c r="H15" s="82"/>
      <c r="I15" s="83"/>
      <c r="J15" s="84"/>
      <c r="K15" s="85"/>
      <c r="L15" s="86"/>
      <c r="M15" s="87"/>
      <c r="N15" s="88">
        <f>D15*O15</f>
        <v>9000</v>
      </c>
      <c r="O15" s="89">
        <v>9000</v>
      </c>
      <c r="P15" s="2"/>
      <c r="Q15" s="90">
        <f>D15*P15</f>
        <v>0</v>
      </c>
      <c r="R15" s="91" t="str">
        <f t="shared" ref="R15" si="2">IF(ISNUMBER(P15), IF(P15&gt;O15,"NEVYHOVUJE","VYHOVUJE")," ")</f>
        <v xml:space="preserve"> </v>
      </c>
      <c r="S15" s="92"/>
      <c r="T15" s="78" t="s">
        <v>13</v>
      </c>
    </row>
    <row r="16" spans="2:20" ht="13.5" customHeight="1" thickTop="1" thickBot="1" x14ac:dyDescent="0.3">
      <c r="C16" s="11"/>
      <c r="D16" s="11"/>
      <c r="E16" s="11"/>
      <c r="F16" s="11"/>
      <c r="G16" s="11"/>
      <c r="H16" s="11"/>
      <c r="I16" s="11"/>
      <c r="L16" s="11"/>
      <c r="M16" s="11"/>
      <c r="N16" s="11"/>
      <c r="Q16" s="93"/>
    </row>
    <row r="17" spans="2:20" ht="60.75" customHeight="1" thickTop="1" thickBot="1" x14ac:dyDescent="0.3">
      <c r="B17" s="94" t="s">
        <v>10</v>
      </c>
      <c r="C17" s="95"/>
      <c r="D17" s="95"/>
      <c r="E17" s="95"/>
      <c r="F17" s="95"/>
      <c r="G17" s="95"/>
      <c r="H17" s="96"/>
      <c r="I17" s="97"/>
      <c r="J17" s="97"/>
      <c r="K17" s="33"/>
      <c r="L17" s="33"/>
      <c r="M17" s="98"/>
      <c r="N17" s="98"/>
      <c r="O17" s="99" t="s">
        <v>11</v>
      </c>
      <c r="P17" s="100" t="s">
        <v>12</v>
      </c>
      <c r="Q17" s="101"/>
      <c r="R17" s="102"/>
      <c r="S17" s="32"/>
      <c r="T17" s="103"/>
    </row>
    <row r="18" spans="2:20" ht="33" customHeight="1" thickTop="1" thickBot="1" x14ac:dyDescent="0.3">
      <c r="B18" s="104" t="s">
        <v>16</v>
      </c>
      <c r="C18" s="104"/>
      <c r="D18" s="104"/>
      <c r="E18" s="104"/>
      <c r="F18" s="104"/>
      <c r="G18" s="104"/>
      <c r="H18" s="104"/>
      <c r="I18" s="104"/>
      <c r="K18" s="13"/>
      <c r="L18" s="13"/>
      <c r="M18" s="105"/>
      <c r="N18" s="105"/>
      <c r="O18" s="106">
        <f>SUM(N7:N15)</f>
        <v>154700</v>
      </c>
      <c r="P18" s="107">
        <f>SUM(Q7:Q15)</f>
        <v>0</v>
      </c>
      <c r="Q18" s="108"/>
      <c r="R18" s="109"/>
    </row>
    <row r="19" spans="2:20" ht="14.25" customHeight="1" thickTop="1" x14ac:dyDescent="0.25"/>
    <row r="20" spans="2:20" ht="14.25" customHeight="1" x14ac:dyDescent="0.25"/>
    <row r="21" spans="2:20" ht="42" customHeight="1" x14ac:dyDescent="0.25">
      <c r="B21" s="111" t="s">
        <v>27</v>
      </c>
      <c r="C21" s="111"/>
      <c r="D21" s="111"/>
      <c r="E21" s="111"/>
      <c r="F21" s="111"/>
      <c r="G21" s="111"/>
    </row>
    <row r="22" spans="2:20" ht="14.25" customHeight="1" x14ac:dyDescent="0.25"/>
    <row r="23" spans="2:20" ht="14.25" customHeight="1" x14ac:dyDescent="0.25"/>
    <row r="24" spans="2:20" ht="14.25" customHeight="1" x14ac:dyDescent="0.25"/>
    <row r="25" spans="2:20" ht="14.25" customHeight="1" x14ac:dyDescent="0.25"/>
    <row r="26" spans="2:20" ht="14.25" customHeight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I+WZPU4rJ+OjNs0KPXCRnE/WGVHDz/Ag1M38c3rpV5GaCfxQkaocl2ZTNQpqCckJ+sHcOPAYCUBlry4+tjVixA==" saltValue="T9dp+0Kw30BYB55g9jmFPQ==" spinCount="100000" sheet="1" objects="1" scenarios="1" selectLockedCells="1"/>
  <mergeCells count="16">
    <mergeCell ref="T7:T9"/>
    <mergeCell ref="T10:T11"/>
    <mergeCell ref="T12:T14"/>
    <mergeCell ref="B21:G21"/>
    <mergeCell ref="P18:R18"/>
    <mergeCell ref="B18:I18"/>
    <mergeCell ref="K7:K15"/>
    <mergeCell ref="L7:L15"/>
    <mergeCell ref="S7:S15"/>
    <mergeCell ref="B1:D1"/>
    <mergeCell ref="B17:G17"/>
    <mergeCell ref="P17:R17"/>
    <mergeCell ref="I7:I15"/>
    <mergeCell ref="J7:J15"/>
    <mergeCell ref="H7:H15"/>
    <mergeCell ref="M7:M15"/>
  </mergeCells>
  <conditionalFormatting sqref="B7:B15">
    <cfRule type="cellIs" dxfId="11" priority="15" operator="greaterThanOrEqual">
      <formula>1</formula>
    </cfRule>
    <cfRule type="containsBlanks" dxfId="10" priority="16">
      <formula>LEN(TRIM(B7))=0</formula>
    </cfRule>
  </conditionalFormatting>
  <conditionalFormatting sqref="D7:D15">
    <cfRule type="containsBlanks" dxfId="9" priority="9">
      <formula>LEN(TRIM(D7))=0</formula>
    </cfRule>
  </conditionalFormatting>
  <conditionalFormatting sqref="G7:H7 G8:G15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P7:P15">
    <cfRule type="notContainsBlanks" dxfId="4" priority="10">
      <formula>LEN(TRIM(P7))&gt;0</formula>
    </cfRule>
    <cfRule type="notContainsBlanks" dxfId="3" priority="11">
      <formula>LEN(TRIM(P7))&gt;0</formula>
    </cfRule>
    <cfRule type="containsBlanks" dxfId="2" priority="12">
      <formula>LEN(TRIM(P7))=0</formula>
    </cfRule>
  </conditionalFormatting>
  <conditionalFormatting sqref="R7:R15">
    <cfRule type="cellIs" dxfId="1" priority="13" operator="equal">
      <formula>"NEVYHOVUJE"</formula>
    </cfRule>
    <cfRule type="cellIs" dxfId="0" priority="14" operator="equal">
      <formula>"VYHOVUJE"</formula>
    </cfRule>
  </conditionalFormatting>
  <dataValidations count="1">
    <dataValidation type="list" showInputMessage="1" showErrorMessage="1" sqref="E7:E15" xr:uid="{00000000-0002-0000-0000-000001000000}">
      <formula1>"ks,bal,sada,"</formula1>
    </dataValidation>
  </dataValidations>
  <hyperlinks>
    <hyperlink ref="H6" location="AVT!B18" display="Odkaz na splnění požadavku Energy star nebo TCO Certified a energetický štítek*" xr:uid="{59AF0BED-A96E-4B78-910B-0E960D105F09}"/>
  </hyperlinks>
  <pageMargins left="0.18" right="0.18" top="0.22" bottom="0.26" header="0.17" footer="0.19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T7 T10 T12 T15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2025-08-14T04:21:26Z</cp:lastPrinted>
  <dcterms:created xsi:type="dcterms:W3CDTF">2014-03-05T12:43:32Z</dcterms:created>
  <dcterms:modified xsi:type="dcterms:W3CDTF">2025-08-14T09:09:13Z</dcterms:modified>
</cp:coreProperties>
</file>